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<sst xmlns="http://schemas.openxmlformats.org/spreadsheetml/2006/main" count="29" uniqueCount="29">
  <si>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C</t>
  </si>
  <si>
    <t>CO</t>
  </si>
  <si>
    <t>H</t>
  </si>
  <si>
    <t>H2</t>
  </si>
  <si>
    <t>H+2*H2</t>
  </si>
  <si>
    <t>C/Htot</t>
  </si>
  <si>
    <t>CO/Htot</t>
  </si>
  <si>
    <t>C/CO</t>
  </si>
  <si>
    <t>Av</t>
  </si>
  <si>
    <t>I1</t>
  </si>
  <si>
    <t>I2</t>
  </si>
  <si>
    <t>I3</t>
  </si>
  <si>
    <t>I4</t>
  </si>
  <si>
    <t>I5</t>
  </si>
  <si>
    <t>I6</t>
  </si>
  <si>
    <t>I7</t>
  </si>
  <si>
    <t>I8</t>
  </si>
  <si>
    <t>Extra N(C):</t>
  </si>
  <si>
    <t xml:space="preserve"># needed </t>
  </si>
  <si>
    <t>extra N(H2)</t>
  </si>
  <si>
    <t>extra NH</t>
  </si>
  <si>
    <t>extra CO</t>
  </si>
  <si>
    <t>extra 13CO</t>
  </si>
  <si>
    <t>fraction13CO</t>
  </si>
  <si>
    <t>extra Av</t>
  </si>
  <si>
    <t>← extra I2</t>
  </si>
  <si>
    <t>Meas 13CO:</t>
  </si>
  <si>
    <t>← extra I4</t>
  </si>
  <si>
    <t>← extra I5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</si>
</sst>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E+00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5" fontId="0" fillId="0" borderId="0" xfId="0" applyNumberFormat="1" applyAlignment="1">
      <alignment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G9" sqref="G9"/>
    </sheetView>
  </sheetViews>
  <sheetFormatPr defaultColWidth="11.421875" defaultRowHeight="12.75"/>
  <cols>
    <col min="1" max="1" width="13.28125" style="0" customWidth="1"/>
    <col min="2" max="2" width="10.7109375" style="0" customWidth="1"/>
    <col min="3" max="16384" width="11.57421875" style="0" customWidth="1"/>
  </cols>
  <sheetData>
    <row r="1" spans="1:9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11" ht="12.75">
      <c r="A2" s="2">
        <v>3900000000000000</v>
      </c>
      <c r="B2" s="2">
        <v>29000000000000</v>
      </c>
      <c r="C2" s="2">
        <v>2.7000000000000003E+20</v>
      </c>
      <c r="D2" s="2">
        <v>5E+20</v>
      </c>
      <c r="E2">
        <f>2*D2+C2</f>
        <v>1.27E+21</v>
      </c>
      <c r="F2">
        <f>A2/E2</f>
        <v>3.0708661417322833E-06</v>
      </c>
      <c r="G2">
        <f>B2/E2</f>
        <v>2.283464566929134E-08</v>
      </c>
      <c r="H2">
        <f>A2/B2</f>
        <v>134.48275862068965</v>
      </c>
      <c r="I2">
        <f>E2/1.6E+21</f>
        <v>0.79375</v>
      </c>
      <c r="K2" t="s">
        <v>9</v>
      </c>
    </row>
    <row r="3" spans="1:11" ht="12.75">
      <c r="A3" s="2">
        <v>14000000000000000</v>
      </c>
      <c r="B3" s="2">
        <v>220000000000000</v>
      </c>
      <c r="C3" s="2">
        <v>2.9E+20</v>
      </c>
      <c r="D3" s="2">
        <v>1E+21</v>
      </c>
      <c r="E3">
        <f>2*D3+C3</f>
        <v>2.29E+21</v>
      </c>
      <c r="F3">
        <f>A3/E3</f>
        <v>6.1135371179039305E-06</v>
      </c>
      <c r="G3">
        <f>B3/E3</f>
        <v>9.606986899563319E-08</v>
      </c>
      <c r="H3">
        <f>A3/B3</f>
        <v>63.63636363636363</v>
      </c>
      <c r="I3">
        <f>E3/1.6E+21</f>
        <v>1.43125</v>
      </c>
      <c r="K3" t="s">
        <v>10</v>
      </c>
    </row>
    <row r="4" spans="1:11" ht="12.75">
      <c r="A4" s="2">
        <v>51000000000000000</v>
      </c>
      <c r="B4" s="2">
        <v>1600000000000000</v>
      </c>
      <c r="C4" s="2">
        <v>3E+20</v>
      </c>
      <c r="D4" s="2">
        <v>1.5E+21</v>
      </c>
      <c r="E4">
        <f>2*D4+C4</f>
        <v>3.3E+21</v>
      </c>
      <c r="F4">
        <f>A4/E4</f>
        <v>1.5454545454545454E-05</v>
      </c>
      <c r="G4">
        <f>B4/E4</f>
        <v>4.848484848484849E-07</v>
      </c>
      <c r="H4">
        <f>A4/B4</f>
        <v>31.875</v>
      </c>
      <c r="I4">
        <f>E4/1.6E+21</f>
        <v>2.0625</v>
      </c>
      <c r="K4" t="s">
        <v>11</v>
      </c>
    </row>
    <row r="5" spans="1:11" ht="12.75">
      <c r="A5" s="2">
        <v>1.2E+17</v>
      </c>
      <c r="B5" s="2">
        <v>12000000000000000</v>
      </c>
      <c r="C5" s="2">
        <v>3.1E+20</v>
      </c>
      <c r="D5" s="2">
        <v>2E+21</v>
      </c>
      <c r="E5">
        <f>2*D5+C5</f>
        <v>4.31E+21</v>
      </c>
      <c r="F5">
        <f>A5/E5</f>
        <v>2.7842227378190256E-05</v>
      </c>
      <c r="G5">
        <f>B5/E5</f>
        <v>2.7842227378190255E-06</v>
      </c>
      <c r="H5">
        <f>A5/B5</f>
        <v>10</v>
      </c>
      <c r="I5">
        <f>E5/1.6E+21</f>
        <v>2.69375</v>
      </c>
      <c r="K5" t="s">
        <v>12</v>
      </c>
    </row>
    <row r="6" spans="1:11" ht="12.75">
      <c r="A6" s="2">
        <v>2.5E+17</v>
      </c>
      <c r="B6" s="2">
        <v>2.1E+17</v>
      </c>
      <c r="C6" s="2">
        <v>3.2E+20</v>
      </c>
      <c r="D6" s="2">
        <v>3E+21</v>
      </c>
      <c r="E6">
        <f>2*D6+C6</f>
        <v>6.32E+21</v>
      </c>
      <c r="F6">
        <f>A6/E6</f>
        <v>3.9556962025316456E-05</v>
      </c>
      <c r="G6">
        <f>B6/E6</f>
        <v>3.322784810126582E-05</v>
      </c>
      <c r="H6">
        <f>A6/B6</f>
        <v>1.1904761904761905</v>
      </c>
      <c r="I6">
        <f>E6/1.6E+21</f>
        <v>3.95</v>
      </c>
      <c r="K6" t="s">
        <v>13</v>
      </c>
    </row>
    <row r="7" spans="1:11" ht="12.75">
      <c r="A7" s="2">
        <v>3.2E+17</v>
      </c>
      <c r="B7" s="2">
        <v>5.12E+17</v>
      </c>
      <c r="C7" s="2">
        <v>3.2E+20</v>
      </c>
      <c r="D7" s="2">
        <v>4E+21</v>
      </c>
      <c r="E7">
        <f>2*D7+C7</f>
        <v>8.32E+21</v>
      </c>
      <c r="F7">
        <f>A7/E7</f>
        <v>3.846153846153846E-05</v>
      </c>
      <c r="G7">
        <f>B7/E7</f>
        <v>6.153846153846154E-05</v>
      </c>
      <c r="H7">
        <f>A7/B7</f>
        <v>0.625</v>
      </c>
      <c r="I7">
        <f>E7/1.6E+21</f>
        <v>5.2</v>
      </c>
      <c r="K7" t="s">
        <v>14</v>
      </c>
    </row>
    <row r="8" spans="1:11" ht="12.75">
      <c r="A8" s="2">
        <v>3.2E+17</v>
      </c>
      <c r="B8" s="2">
        <v>1.7E+18</v>
      </c>
      <c r="C8" s="2">
        <v>3.3E+20</v>
      </c>
      <c r="D8" s="2">
        <v>7E+21</v>
      </c>
      <c r="E8">
        <f>2*D8+C8</f>
        <v>1.433E+22</v>
      </c>
      <c r="F8">
        <f>A8/E8</f>
        <v>2.2330774598743896E-05</v>
      </c>
      <c r="G8">
        <f>B8/E8</f>
        <v>0.00011863224005582694</v>
      </c>
      <c r="H8">
        <f>A8/B8</f>
        <v>0.18823529411764706</v>
      </c>
      <c r="I8">
        <f>E8/1.6E+21</f>
        <v>8.956249999999999</v>
      </c>
      <c r="K8" t="s">
        <v>15</v>
      </c>
    </row>
    <row r="9" spans="1:11" ht="12.75">
      <c r="A9" s="2">
        <v>3.2E+17</v>
      </c>
      <c r="B9" s="2">
        <v>2.9E+18</v>
      </c>
      <c r="C9" s="2">
        <v>3.4E+20</v>
      </c>
      <c r="D9" s="2">
        <v>1E+22</v>
      </c>
      <c r="E9">
        <f>2*D9+C9</f>
        <v>2.034E+22</v>
      </c>
      <c r="F9">
        <f>A9/E9</f>
        <v>1.5732546705998033E-05</v>
      </c>
      <c r="G9">
        <f>B9/E9</f>
        <v>0.0001425762045231072</v>
      </c>
      <c r="H9">
        <f>A9/B9</f>
        <v>0.1103448275862069</v>
      </c>
      <c r="I9">
        <f>E9/1.6E+21</f>
        <v>12.712499999999999</v>
      </c>
      <c r="K9" t="s">
        <v>16</v>
      </c>
    </row>
    <row r="13" spans="1:8" ht="12.75">
      <c r="A13" t="s">
        <v>17</v>
      </c>
      <c r="B13" t="s">
        <v>18</v>
      </c>
      <c r="C13" t="s">
        <v>19</v>
      </c>
      <c r="D13" t="s">
        <v>20</v>
      </c>
      <c r="E13" t="s">
        <v>21</v>
      </c>
      <c r="F13" t="s">
        <v>22</v>
      </c>
      <c r="G13" t="s">
        <v>23</v>
      </c>
      <c r="H13" t="s">
        <v>24</v>
      </c>
    </row>
    <row r="14" spans="1:9" ht="12.75">
      <c r="A14" s="2">
        <v>1.8E+17</v>
      </c>
      <c r="B14">
        <f>A14/A3</f>
        <v>12.857142857142858</v>
      </c>
      <c r="C14">
        <f>B14*D3</f>
        <v>1.2857142857142857E+22</v>
      </c>
      <c r="D14">
        <f>B14*E3</f>
        <v>2.9442857142857142E+22</v>
      </c>
      <c r="E14">
        <f>B14*B3</f>
        <v>2828571428571428.5</v>
      </c>
      <c r="F14">
        <f>B14*8100000000000</f>
        <v>104142857142857.14</v>
      </c>
      <c r="G14">
        <f>F14/A16</f>
        <v>0.004339285714285714</v>
      </c>
      <c r="H14">
        <f>B14*I3</f>
        <v>18.401785714285715</v>
      </c>
      <c r="I14" s="3" t="s">
        <v>25</v>
      </c>
    </row>
    <row r="15" spans="1:9" ht="12.75">
      <c r="A15" t="s">
        <v>26</v>
      </c>
      <c r="B15">
        <f>A14/A5</f>
        <v>1.5</v>
      </c>
      <c r="C15">
        <f>B15*D5</f>
        <v>3E+21</v>
      </c>
      <c r="D15">
        <f>B15*E5</f>
        <v>6.465E+21</v>
      </c>
      <c r="E15">
        <f>B15*B5</f>
        <v>18000000000000000</v>
      </c>
      <c r="F15">
        <f>B15*730000000000000</f>
        <v>1095000000000000</v>
      </c>
      <c r="G15">
        <f>F15/A16</f>
        <v>0.045625</v>
      </c>
      <c r="H15">
        <f>B15*I5</f>
        <v>4.040625</v>
      </c>
      <c r="I15" s="3" t="s">
        <v>27</v>
      </c>
    </row>
    <row r="16" spans="1:9" ht="12.75">
      <c r="A16">
        <f>24000000000000000</f>
        <v>24000000000000000</v>
      </c>
      <c r="B16">
        <f>A14/A6</f>
        <v>0.72</v>
      </c>
      <c r="C16">
        <f>B16*D6</f>
        <v>2.16E+21</v>
      </c>
      <c r="D16">
        <f>B16*E6</f>
        <v>4.5504E+21</v>
      </c>
      <c r="E16">
        <f>B16*B6</f>
        <v>1.512E+17</v>
      </c>
      <c r="F16">
        <f>B16*6200000000000000</f>
        <v>4464000000000000</v>
      </c>
      <c r="G16">
        <f>F16/A16</f>
        <v>0.186</v>
      </c>
      <c r="H16">
        <f>B16*I6</f>
        <v>2.844</v>
      </c>
      <c r="I16" s="3" t="s">
        <v>28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Kulesa</dc:creator>
  <cp:keywords/>
  <dc:description/>
  <cp:lastModifiedBy>Craig Kulesa</cp:lastModifiedBy>
  <dcterms:created xsi:type="dcterms:W3CDTF">2013-02-26T19:02:58Z</dcterms:created>
  <dcterms:modified xsi:type="dcterms:W3CDTF">2013-02-27T01:30:27Z</dcterms:modified>
  <cp:category/>
  <cp:version/>
  <cp:contentType/>
  <cp:contentStatus/>
  <cp:revision>1</cp:revision>
</cp:coreProperties>
</file>